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建設課\上下水道事務係\上下水道事務係【２１年度～】\上・下水道共用事務\経営比較分析表\R3決算\【経営比較分析表】2021_013943_47_010\【経営比較分析表】2021_013943_47_010\"/>
    </mc:Choice>
  </mc:AlternateContent>
  <workbookProtection workbookAlgorithmName="SHA-512" workbookHashValue="SeEhTlEZ7pUxUskLwJnejBrjjqo8b8UXLtePA1OtlOVSegh7jfN6RRNa4cWQFjidu9jYTWMOr1S4XQW9BQ6GfQ==" workbookSaltValue="Qf4m0gSjQUVfTdYQTigHew==" workbookSpinCount="100000" lockStructure="1"/>
  <bookViews>
    <workbookView xWindow="0" yWindow="0" windowWidth="28395" windowHeight="112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<sst xmlns="http://schemas.openxmlformats.org/spreadsheetml/2006/main" count="233" uniqueCount="118">
  <si>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</si>
  <si>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</si>
  <si>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</si>
  <si>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</si>
  <si>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</si>
  <si>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</si>
  <si>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</si>
  <si>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</si>
  <si>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</si>
  <si>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</si>
  <si>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</si>
  <si>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</si>
  <si>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</si>
  <si>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</si>
  <si>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</si>
  <si>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</si>
  <si>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</si>
  <si>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</si>
  <si>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</si>
  <si>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</si>
  <si>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</si>
  <si>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</si>
  <si>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</si>
  <si>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</si>
  <si>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</si>
  <si>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</si>
  <si>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</si>
  <si>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</si>
  <si>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</si>
  <si>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</si>
  <si>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</si>
  <si>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</si>
  <si>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</si>
  <si>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</si>
  <si>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</si>
  <si>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</si>
  <si>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</si>
  <si>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</si>
  <si>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</si>
  <si>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</si>
  <si>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</si>
  <si>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</si>
  <si>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</si>
  <si>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</si>
  <si>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</si>
  <si>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</si>
  <si>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</si>
  <si>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</si>
  <si>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</si>
  <si>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</si>
  <si>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</si>
  <si>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</si>
  <si>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</si>
  <si>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</si>
  <si>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</si>
  <si>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</si>
  <si>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</si>
  <si>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</si>
  <si>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</si>
  <si>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</si>
  <si>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</si>
  <si>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</si>
  <si>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</si>
  <si>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</si>
  <si>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</si>
  <si>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</si>
  <si>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</si>
  <si>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</si>
  <si>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</si>
  <si>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</si>
  <si>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</si>
  <si>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</si>
  <si>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</si>
  <si>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</si>
  <si>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</si>
  <si>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</si>
  <si>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</si>
  <si>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</si>
  <si>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</si>
  <si>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</si>
  <si>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</si>
  <si>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</si>
  <si>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</si>
  <si>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</si>
  <si>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</si>
  <si>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</si>
  <si>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</si>
  <si>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</si>
  <si>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</si>
  <si>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</si>
  <si>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</si>
  <si>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</si>
  <si>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</si>
  <si>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</si>
  <si>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</si>
  <si>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</si>
  <si>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</si>
  <si>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蘭越町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</si>
  <si>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</si>
  <si>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</si>
  <si>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</si>
  <si>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</si>
  <si>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</si>
  <si>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</si>
  <si>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</si>
  <si>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</si>
  <si>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</si>
  <si>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</si>
  <si>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</si>
  <si>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</si>
  <si>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</si>
  <si>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</si>
  <si>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</si>
  <si>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</si>
  <si>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</si>
  <si>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①収益的収支比率は７５．６３％と前年より約３％下回りました。今後も地方債償還金の増加が見込まれることから、更なる経費の削減や計画的な事業の取組み、料金回収向上に努めていく必要があります。
④簡易水道事業を開始してから５０年が経過しており、水道管の老朽化が進んできていることから、老朽管の更新を計画的に進めていく必要があります。企業債残高対給水収益比率は減少傾向にありますが、老朽管の更新に伴い、今後は年々増加することが見込まれます。
⑤⑥料金回収率は７３.５％と前年より約３．５％下回りました。経営に必要な経費を水道料金で賄うことができず、給水収益以外の収入からも賄われていることになります。今後も、地方債償還金が増加し給水単価が上がると予想されることから、更なる維持管理費等の経費削減、料金回収率向上に努めていく必要があります。
⑦⑧施設利用率は平均を上回っているが、有収率と比較すると施設の稼働状況がそのまま収益にはつながっておらず、要因の一つとして漏水が考えられます。今後は、老朽管の更新を計画的に進め、漏水量の削減に努めていきます。</t>
    <rPh sb="23" eb="24">
      <t>シタ</t>
    </rPh>
    <rPh sb="240" eb="241">
      <t>シタ</t>
    </rPh>
    <phoneticPr fontId="4"/>
  </si>
  <si>
    <t>　漏水調査等を行い、老朽管の更新を計画的に進めることで、漏水修理等の維持管理費の削減にもつながることから、管路更新を計画的に進める必要があります。</t>
    <phoneticPr fontId="4"/>
  </si>
  <si>
    <t>　収益的収支比率、料金回収率及び施設利用率はいずれも類似団体の平均を上回っているものの、給水原価が類似団体より高く、有収率が類似団体の平均を下回っています。将来的には人口減少により給水収益が減少すると予測されることから、更なる経費の削減、料金回収率の向上に努めていく必要があります。また、計画的に老朽管の更新や適正な維持管理により、漏水防止対策を進め、今後の給水人口や水需要の動向に注意しながら、水道料金の見直しや老朽施設の更新を検討していく必要があります。</t>
    <rPh sb="1" eb="4">
      <t>シュウエキテキ</t>
    </rPh>
    <rPh sb="4" eb="6">
      <t>シュウシ</t>
    </rPh>
    <rPh sb="6" eb="8">
      <t>ヒリツ</t>
    </rPh>
    <rPh sb="14" eb="15">
      <t>オヨ</t>
    </rPh>
    <rPh sb="44" eb="46">
      <t>キュウスイ</t>
    </rPh>
    <rPh sb="46" eb="48">
      <t>ゲンカ</t>
    </rPh>
    <rPh sb="49" eb="51">
      <t>ルイジ</t>
    </rPh>
    <rPh sb="51" eb="53">
      <t>ダンタイ</t>
    </rPh>
    <rPh sb="55" eb="56">
      <t>タカ</t>
    </rPh>
    <rPh sb="58" eb="61">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</si>
</sst>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0.13</c:v>
                </c:pt>
                <c:pt idx="4">
                  <c:v>0</c:v>
                </c:pt>
              </c:numCache>
            </c:numRef>
          </c:val>
          <c:extLst>
            <c:ext xmlns:c16="http://schemas.microsoft.com/office/drawing/2014/chart" uri="{C3380CC4-5D6E-409C-BE32-E72D297353CC}">
              <c16:uniqueId val="{00000000-C23F-468C-929C-C000CD6D25B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C23F-468C-929C-C000CD6D25B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67.040000000000006</c:v>
                </c:pt>
                <c:pt idx="1">
                  <c:v>66.77</c:v>
                </c:pt>
                <c:pt idx="2">
                  <c:v>67.62</c:v>
                </c:pt>
                <c:pt idx="3">
                  <c:v>67.63</c:v>
                </c:pt>
                <c:pt idx="4">
                  <c:v>66.7</c:v>
                </c:pt>
              </c:numCache>
            </c:numRef>
          </c:val>
          <c:extLst>
            <c:ext xmlns:c16="http://schemas.microsoft.com/office/drawing/2014/chart" uri="{C3380CC4-5D6E-409C-BE32-E72D297353CC}">
              <c16:uniqueId val="{00000000-CF88-47D4-8D08-0BC9FD6DCCF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CF88-47D4-8D08-0BC9FD6DCCF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59.41</c:v>
                </c:pt>
                <c:pt idx="1">
                  <c:v>59.32</c:v>
                </c:pt>
                <c:pt idx="2">
                  <c:v>60.02</c:v>
                </c:pt>
                <c:pt idx="3">
                  <c:v>60</c:v>
                </c:pt>
                <c:pt idx="4">
                  <c:v>59.51</c:v>
                </c:pt>
              </c:numCache>
            </c:numRef>
          </c:val>
          <c:extLst>
            <c:ext xmlns:c16="http://schemas.microsoft.com/office/drawing/2014/chart" uri="{C3380CC4-5D6E-409C-BE32-E72D297353CC}">
              <c16:uniqueId val="{00000000-9861-41B4-AD2F-A2B01E52FBF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9861-41B4-AD2F-A2B01E52FBF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90.43</c:v>
                </c:pt>
                <c:pt idx="1">
                  <c:v>84.19</c:v>
                </c:pt>
                <c:pt idx="2">
                  <c:v>74.44</c:v>
                </c:pt>
                <c:pt idx="3">
                  <c:v>78.88</c:v>
                </c:pt>
                <c:pt idx="4">
                  <c:v>75.63</c:v>
                </c:pt>
              </c:numCache>
            </c:numRef>
          </c:val>
          <c:extLst>
            <c:ext xmlns:c16="http://schemas.microsoft.com/office/drawing/2014/chart" uri="{C3380CC4-5D6E-409C-BE32-E72D297353CC}">
              <c16:uniqueId val="{00000000-4CAE-4FF2-ACDA-954BE9D4E2F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4CAE-4FF2-ACDA-954BE9D4E2F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3-43D5-AD07-05FA6A199FA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3-43D5-AD07-05FA6A199FA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88-49CD-9964-5B5FD5E5720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88-49CD-9964-5B5FD5E5720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68-4243-9F8B-6677178C5B1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68-4243-9F8B-6677178C5B1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9A-4CC9-86C3-D6C5D705C83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9A-4CC9-86C3-D6C5D705C83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526.58000000000004</c:v>
                </c:pt>
                <c:pt idx="1">
                  <c:v>512.54999999999995</c:v>
                </c:pt>
                <c:pt idx="2">
                  <c:v>461.96</c:v>
                </c:pt>
                <c:pt idx="3">
                  <c:v>425.09</c:v>
                </c:pt>
                <c:pt idx="4">
                  <c:v>382.84</c:v>
                </c:pt>
              </c:numCache>
            </c:numRef>
          </c:val>
          <c:extLst>
            <c:ext xmlns:c16="http://schemas.microsoft.com/office/drawing/2014/chart" uri="{C3380CC4-5D6E-409C-BE32-E72D297353CC}">
              <c16:uniqueId val="{00000000-34D7-455D-B98A-05854CA0165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34D7-455D-B98A-05854CA0165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87.63</c:v>
                </c:pt>
                <c:pt idx="1">
                  <c:v>81</c:v>
                </c:pt>
                <c:pt idx="2">
                  <c:v>71.94</c:v>
                </c:pt>
                <c:pt idx="3">
                  <c:v>77.069999999999993</c:v>
                </c:pt>
                <c:pt idx="4">
                  <c:v>73.47</c:v>
                </c:pt>
              </c:numCache>
            </c:numRef>
          </c:val>
          <c:extLst>
            <c:ext xmlns:c16="http://schemas.microsoft.com/office/drawing/2014/chart" uri="{C3380CC4-5D6E-409C-BE32-E72D297353CC}">
              <c16:uniqueId val="{00000000-2BF0-4AF3-ACAE-7189320F039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2BF0-4AF3-ACAE-7189320F039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273.86</c:v>
                </c:pt>
                <c:pt idx="1">
                  <c:v>296.62</c:v>
                </c:pt>
                <c:pt idx="2">
                  <c:v>336.14</c:v>
                </c:pt>
                <c:pt idx="3">
                  <c:v>317.92</c:v>
                </c:pt>
                <c:pt idx="4">
                  <c:v>336.21</c:v>
                </c:pt>
              </c:numCache>
            </c:numRef>
          </c:val>
          <c:extLst>
            <c:ext xmlns:c16="http://schemas.microsoft.com/office/drawing/2014/chart" uri="{C3380CC4-5D6E-409C-BE32-E72D297353CC}">
              <c16:uniqueId val="{00000000-8DFF-450E-ABDF-BF684C93AEB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8DFF-450E-ABDF-BF684C93AEB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8" zoomScaleNormal="100" workbookViewId="0">
      <selection activeCell="CA74" sqref="CA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1" t="str">
        <f>データ!H6</f>
        <v>北海道　蘭越町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4547</v>
      </c>
      <c r="AM8" s="37"/>
      <c r="AN8" s="37"/>
      <c r="AO8" s="37"/>
      <c r="AP8" s="37"/>
      <c r="AQ8" s="37"/>
      <c r="AR8" s="37"/>
      <c r="AS8" s="37"/>
      <c r="AT8" s="38">
        <f>データ!$S$6</f>
        <v>449.78</v>
      </c>
      <c r="AU8" s="38"/>
      <c r="AV8" s="38"/>
      <c r="AW8" s="38"/>
      <c r="AX8" s="38"/>
      <c r="AY8" s="38"/>
      <c r="AZ8" s="38"/>
      <c r="BA8" s="38"/>
      <c r="BB8" s="38">
        <f>データ!$T$6</f>
        <v>10.11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c r="A10" s="2"/>
      <c r="B10" s="38" t="str">
        <f>データ!$N$6</f>
        <v>-</v>
      </c>
      <c r="C10" s="38"/>
      <c r="D10" s="38"/>
      <c r="E10" s="38"/>
      <c r="F10" s="38"/>
      <c r="G10" s="38"/>
      <c r="H10" s="38"/>
      <c r="I10" s="38" t="str">
        <f>データ!$O$6</f>
        <v>該当数値なし</v>
      </c>
      <c r="J10" s="38"/>
      <c r="K10" s="38"/>
      <c r="L10" s="38"/>
      <c r="M10" s="38"/>
      <c r="N10" s="38"/>
      <c r="O10" s="38"/>
      <c r="P10" s="38">
        <f>データ!$P$6</f>
        <v>91.91</v>
      </c>
      <c r="Q10" s="38"/>
      <c r="R10" s="38"/>
      <c r="S10" s="38"/>
      <c r="T10" s="38"/>
      <c r="U10" s="38"/>
      <c r="V10" s="38"/>
      <c r="W10" s="37">
        <f>データ!$Q$6</f>
        <v>4180</v>
      </c>
      <c r="X10" s="37"/>
      <c r="Y10" s="37"/>
      <c r="Z10" s="37"/>
      <c r="AA10" s="37"/>
      <c r="AB10" s="37"/>
      <c r="AC10" s="37"/>
      <c r="AD10" s="2"/>
      <c r="AE10" s="2"/>
      <c r="AF10" s="2"/>
      <c r="AG10" s="2"/>
      <c r="AH10" s="2"/>
      <c r="AI10" s="2"/>
      <c r="AJ10" s="2"/>
      <c r="AK10" s="2"/>
      <c r="AL10" s="37">
        <f>データ!$U$6</f>
        <v>4147</v>
      </c>
      <c r="AM10" s="37"/>
      <c r="AN10" s="37"/>
      <c r="AO10" s="37"/>
      <c r="AP10" s="37"/>
      <c r="AQ10" s="37"/>
      <c r="AR10" s="37"/>
      <c r="AS10" s="37"/>
      <c r="AT10" s="38">
        <f>データ!$V$6</f>
        <v>69.209999999999994</v>
      </c>
      <c r="AU10" s="38"/>
      <c r="AV10" s="38"/>
      <c r="AW10" s="38"/>
      <c r="AX10" s="38"/>
      <c r="AY10" s="38"/>
      <c r="AZ10" s="38"/>
      <c r="BA10" s="38"/>
      <c r="BB10" s="38">
        <f>データ!$W$6</f>
        <v>59.92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6YdHLYBXyP1lcEM82GCKD5kMplwPSsH8ng2sA7NxSpD/lLNHAvoIEVnTCCoCgDglcrK7qEuxTcc4ej1Fhxup7w==" saltValue="Xr8yoju1Ehro0KEuzdsM1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c r="A6" s="15" t="s">
        <v>96</v>
      </c>
      <c r="B6" s="20">
        <f>B7</f>
        <v>2021</v>
      </c>
      <c r="C6" s="20">
        <f t="shared" ref="C6:W6" si="3">C7</f>
        <v>13943</v>
      </c>
      <c r="D6" s="20">
        <f t="shared" si="3"/>
        <v>47</v>
      </c>
      <c r="E6" s="20">
        <f t="shared" si="3"/>
        <v>1</v>
      </c>
      <c r="F6" s="20">
        <f t="shared" si="3"/>
        <v>0</v>
      </c>
      <c r="G6" s="20">
        <f t="shared" si="3"/>
        <v>0</v>
      </c>
      <c r="H6" s="20" t="str">
        <f t="shared" si="3"/>
        <v>北海道　蘭越町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91.91</v>
      </c>
      <c r="Q6" s="21">
        <f t="shared" si="3"/>
        <v>4180</v>
      </c>
      <c r="R6" s="21">
        <f t="shared" si="3"/>
        <v>4547</v>
      </c>
      <c r="S6" s="21">
        <f t="shared" si="3"/>
        <v>449.78</v>
      </c>
      <c r="T6" s="21">
        <f t="shared" si="3"/>
        <v>10.11</v>
      </c>
      <c r="U6" s="21">
        <f t="shared" si="3"/>
        <v>4147</v>
      </c>
      <c r="V6" s="21">
        <f t="shared" si="3"/>
        <v>69.209999999999994</v>
      </c>
      <c r="W6" s="21">
        <f t="shared" si="3"/>
        <v>59.92</v>
      </c>
      <c r="X6" s="22">
        <f>IF(X7="",NA(),X7)</f>
        <v>90.43</v>
      </c>
      <c r="Y6" s="22">
        <f t="shared" ref="Y6:AG6" si="4">IF(Y7="",NA(),Y7)</f>
        <v>84.19</v>
      </c>
      <c r="Z6" s="22">
        <f t="shared" si="4"/>
        <v>74.44</v>
      </c>
      <c r="AA6" s="22">
        <f t="shared" si="4"/>
        <v>78.88</v>
      </c>
      <c r="AB6" s="22">
        <f t="shared" si="4"/>
        <v>75.63</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526.58000000000004</v>
      </c>
      <c r="BF6" s="22">
        <f t="shared" ref="BF6:BN6" si="7">IF(BF7="",NA(),BF7)</f>
        <v>512.54999999999995</v>
      </c>
      <c r="BG6" s="22">
        <f t="shared" si="7"/>
        <v>461.96</v>
      </c>
      <c r="BH6" s="22">
        <f t="shared" si="7"/>
        <v>425.09</v>
      </c>
      <c r="BI6" s="22">
        <f t="shared" si="7"/>
        <v>382.84</v>
      </c>
      <c r="BJ6" s="22">
        <f t="shared" si="7"/>
        <v>1061.58</v>
      </c>
      <c r="BK6" s="22">
        <f t="shared" si="7"/>
        <v>1007.7</v>
      </c>
      <c r="BL6" s="22">
        <f t="shared" si="7"/>
        <v>1018.52</v>
      </c>
      <c r="BM6" s="22">
        <f t="shared" si="7"/>
        <v>949.61</v>
      </c>
      <c r="BN6" s="22">
        <f t="shared" si="7"/>
        <v>918.84</v>
      </c>
      <c r="BO6" s="21" t="str">
        <f>IF(BO7="","",IF(BO7="-","【-】","【"&amp;SUBSTITUTE(TEXT(BO7,"#,##0.00"),"-","△")&amp;"】"))</f>
        <v>【940.88】</v>
      </c>
      <c r="BP6" s="22">
        <f>IF(BP7="",NA(),BP7)</f>
        <v>87.63</v>
      </c>
      <c r="BQ6" s="22">
        <f t="shared" ref="BQ6:BY6" si="8">IF(BQ7="",NA(),BQ7)</f>
        <v>81</v>
      </c>
      <c r="BR6" s="22">
        <f t="shared" si="8"/>
        <v>71.94</v>
      </c>
      <c r="BS6" s="22">
        <f t="shared" si="8"/>
        <v>77.069999999999993</v>
      </c>
      <c r="BT6" s="22">
        <f t="shared" si="8"/>
        <v>73.47</v>
      </c>
      <c r="BU6" s="22">
        <f t="shared" si="8"/>
        <v>58.52</v>
      </c>
      <c r="BV6" s="22">
        <f t="shared" si="8"/>
        <v>59.22</v>
      </c>
      <c r="BW6" s="22">
        <f t="shared" si="8"/>
        <v>58.79</v>
      </c>
      <c r="BX6" s="22">
        <f t="shared" si="8"/>
        <v>58.41</v>
      </c>
      <c r="BY6" s="22">
        <f t="shared" si="8"/>
        <v>58.27</v>
      </c>
      <c r="BZ6" s="21" t="str">
        <f>IF(BZ7="","",IF(BZ7="-","【-】","【"&amp;SUBSTITUTE(TEXT(BZ7,"#,##0.00"),"-","△")&amp;"】"))</f>
        <v>【54.59】</v>
      </c>
      <c r="CA6" s="22">
        <f>IF(CA7="",NA(),CA7)</f>
        <v>273.86</v>
      </c>
      <c r="CB6" s="22">
        <f t="shared" ref="CB6:CJ6" si="9">IF(CB7="",NA(),CB7)</f>
        <v>296.62</v>
      </c>
      <c r="CC6" s="22">
        <f t="shared" si="9"/>
        <v>336.14</v>
      </c>
      <c r="CD6" s="22">
        <f t="shared" si="9"/>
        <v>317.92</v>
      </c>
      <c r="CE6" s="22">
        <f t="shared" si="9"/>
        <v>336.21</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67.040000000000006</v>
      </c>
      <c r="CM6" s="22">
        <f t="shared" ref="CM6:CU6" si="10">IF(CM7="",NA(),CM7)</f>
        <v>66.77</v>
      </c>
      <c r="CN6" s="22">
        <f t="shared" si="10"/>
        <v>67.62</v>
      </c>
      <c r="CO6" s="22">
        <f t="shared" si="10"/>
        <v>67.63</v>
      </c>
      <c r="CP6" s="22">
        <f t="shared" si="10"/>
        <v>66.7</v>
      </c>
      <c r="CQ6" s="22">
        <f t="shared" si="10"/>
        <v>57.3</v>
      </c>
      <c r="CR6" s="22">
        <f t="shared" si="10"/>
        <v>56.76</v>
      </c>
      <c r="CS6" s="22">
        <f t="shared" si="10"/>
        <v>56.04</v>
      </c>
      <c r="CT6" s="22">
        <f t="shared" si="10"/>
        <v>58.52</v>
      </c>
      <c r="CU6" s="22">
        <f t="shared" si="10"/>
        <v>58.88</v>
      </c>
      <c r="CV6" s="21" t="str">
        <f>IF(CV7="","",IF(CV7="-","【-】","【"&amp;SUBSTITUTE(TEXT(CV7,"#,##0.00"),"-","△")&amp;"】"))</f>
        <v>【56.42】</v>
      </c>
      <c r="CW6" s="22">
        <f>IF(CW7="",NA(),CW7)</f>
        <v>59.41</v>
      </c>
      <c r="CX6" s="22">
        <f t="shared" ref="CX6:DF6" si="11">IF(CX7="",NA(),CX7)</f>
        <v>59.32</v>
      </c>
      <c r="CY6" s="22">
        <f t="shared" si="11"/>
        <v>60.02</v>
      </c>
      <c r="CZ6" s="22">
        <f t="shared" si="11"/>
        <v>60</v>
      </c>
      <c r="DA6" s="22">
        <f t="shared" si="11"/>
        <v>59.51</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0.13</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c r="A7" s="15"/>
      <c r="B7" s="24">
        <v>2021</v>
      </c>
      <c r="C7" s="24">
        <v>13943</v>
      </c>
      <c r="D7" s="24">
        <v>47</v>
      </c>
      <c r="E7" s="24">
        <v>1</v>
      </c>
      <c r="F7" s="24">
        <v>0</v>
      </c>
      <c r="G7" s="24">
        <v>0</v>
      </c>
      <c r="H7" s="24" t="s">
        <v>97</v>
      </c>
      <c r="I7" s="24" t="s">
        <v>98</v>
      </c>
      <c r="J7" s="24" t="s">
        <v>99</v>
      </c>
      <c r="K7" s="24" t="s">
        <v>100</v>
      </c>
      <c r="L7" s="24" t="s">
        <v>101</v>
      </c>
      <c r="M7" s="24" t="s">
        <v>102</v>
      </c>
      <c r="N7" s="25" t="s">
        <v>103</v>
      </c>
      <c r="O7" s="25" t="s">
        <v>104</v>
      </c>
      <c r="P7" s="25">
        <v>91.91</v>
      </c>
      <c r="Q7" s="25">
        <v>4180</v>
      </c>
      <c r="R7" s="25">
        <v>4547</v>
      </c>
      <c r="S7" s="25">
        <v>449.78</v>
      </c>
      <c r="T7" s="25">
        <v>10.11</v>
      </c>
      <c r="U7" s="25">
        <v>4147</v>
      </c>
      <c r="V7" s="25">
        <v>69.209999999999994</v>
      </c>
      <c r="W7" s="25">
        <v>59.92</v>
      </c>
      <c r="X7" s="25">
        <v>90.43</v>
      </c>
      <c r="Y7" s="25">
        <v>84.19</v>
      </c>
      <c r="Z7" s="25">
        <v>74.44</v>
      </c>
      <c r="AA7" s="25">
        <v>78.88</v>
      </c>
      <c r="AB7" s="25">
        <v>75.63</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526.58000000000004</v>
      </c>
      <c r="BF7" s="25">
        <v>512.54999999999995</v>
      </c>
      <c r="BG7" s="25">
        <v>461.96</v>
      </c>
      <c r="BH7" s="25">
        <v>425.09</v>
      </c>
      <c r="BI7" s="25">
        <v>382.84</v>
      </c>
      <c r="BJ7" s="25">
        <v>1061.58</v>
      </c>
      <c r="BK7" s="25">
        <v>1007.7</v>
      </c>
      <c r="BL7" s="25">
        <v>1018.52</v>
      </c>
      <c r="BM7" s="25">
        <v>949.61</v>
      </c>
      <c r="BN7" s="25">
        <v>918.84</v>
      </c>
      <c r="BO7" s="25">
        <v>940.88</v>
      </c>
      <c r="BP7" s="25">
        <v>87.63</v>
      </c>
      <c r="BQ7" s="25">
        <v>81</v>
      </c>
      <c r="BR7" s="25">
        <v>71.94</v>
      </c>
      <c r="BS7" s="25">
        <v>77.069999999999993</v>
      </c>
      <c r="BT7" s="25">
        <v>73.47</v>
      </c>
      <c r="BU7" s="25">
        <v>58.52</v>
      </c>
      <c r="BV7" s="25">
        <v>59.22</v>
      </c>
      <c r="BW7" s="25">
        <v>58.79</v>
      </c>
      <c r="BX7" s="25">
        <v>58.41</v>
      </c>
      <c r="BY7" s="25">
        <v>58.27</v>
      </c>
      <c r="BZ7" s="25">
        <v>54.59</v>
      </c>
      <c r="CA7" s="25">
        <v>273.86</v>
      </c>
      <c r="CB7" s="25">
        <v>296.62</v>
      </c>
      <c r="CC7" s="25">
        <v>336.14</v>
      </c>
      <c r="CD7" s="25">
        <v>317.92</v>
      </c>
      <c r="CE7" s="25">
        <v>336.21</v>
      </c>
      <c r="CF7" s="25">
        <v>296.3</v>
      </c>
      <c r="CG7" s="25">
        <v>292.89999999999998</v>
      </c>
      <c r="CH7" s="25">
        <v>298.25</v>
      </c>
      <c r="CI7" s="25">
        <v>303.27999999999997</v>
      </c>
      <c r="CJ7" s="25">
        <v>303.81</v>
      </c>
      <c r="CK7" s="25">
        <v>301.2</v>
      </c>
      <c r="CL7" s="25">
        <v>67.040000000000006</v>
      </c>
      <c r="CM7" s="25">
        <v>66.77</v>
      </c>
      <c r="CN7" s="25">
        <v>67.62</v>
      </c>
      <c r="CO7" s="25">
        <v>67.63</v>
      </c>
      <c r="CP7" s="25">
        <v>66.7</v>
      </c>
      <c r="CQ7" s="25">
        <v>57.3</v>
      </c>
      <c r="CR7" s="25">
        <v>56.76</v>
      </c>
      <c r="CS7" s="25">
        <v>56.04</v>
      </c>
      <c r="CT7" s="25">
        <v>58.52</v>
      </c>
      <c r="CU7" s="25">
        <v>58.88</v>
      </c>
      <c r="CV7" s="25">
        <v>56.42</v>
      </c>
      <c r="CW7" s="25">
        <v>59.41</v>
      </c>
      <c r="CX7" s="25">
        <v>59.32</v>
      </c>
      <c r="CY7" s="25">
        <v>60.02</v>
      </c>
      <c r="CZ7" s="25">
        <v>60</v>
      </c>
      <c r="DA7" s="25">
        <v>59.51</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0.13</v>
      </c>
      <c r="EH7" s="25">
        <v>0</v>
      </c>
      <c r="EI7" s="25">
        <v>0.72</v>
      </c>
      <c r="EJ7" s="25">
        <v>0.53</v>
      </c>
      <c r="EK7" s="25">
        <v>0.71</v>
      </c>
      <c r="EL7" s="25">
        <v>0.72</v>
      </c>
      <c r="EM7" s="25">
        <v>0.71</v>
      </c>
      <c r="EN7" s="25">
        <v>0.57999999999999996</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c r="B11">
        <v>4</v>
      </c>
      <c r="C11">
        <v>3</v>
      </c>
      <c r="D11">
        <v>2</v>
      </c>
      <c r="E11">
        <v>1</v>
      </c>
      <c r="F11">
        <v>0</v>
      </c>
      <c r="G11" t="s">
        <v>110</v>
      </c>
    </row>
    <row r="12" spans="1:144">
      <c r="B12">
        <v>1</v>
      </c>
      <c r="C12">
        <v>1</v>
      </c>
      <c r="D12">
        <v>1</v>
      </c>
      <c r="E12">
        <v>2</v>
      </c>
      <c r="F12">
        <v>3</v>
      </c>
      <c r="G12" t="s">
        <v>111</v>
      </c>
    </row>
    <row r="13" spans="1:144">
      <c r="B13" t="s">
        <v>112</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2023-01-17T23:47:38Z</cp:lastPrinted>
  <dcterms:created xsi:type="dcterms:W3CDTF">2022-12-01T01:07:54Z</dcterms:created>
  <dcterms:modified xsi:type="dcterms:W3CDTF">2023-01-18T04:17:49Z</dcterms:modified>
  <cp:category/>
</cp:coreProperties>
</file>