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建設課\上下水道事務係\上下水道事務係【２１年度～】\上・下水道共用事務\経営比較分析表\R4決算\"/>
    </mc:Choice>
  </mc:AlternateContent>
  <workbookProtection workbookAlgorithmName="SHA-512" workbookHashValue="MNgIJ3dVTMLykybZ2785k1O1nYvgpZorgwHgNSmmJaAISPujcSRUgpFyJ2vjL76bmv3fDYd/MijLeixRk/o5DA==" workbookSaltValue="hjJJSTRcGEmKJxySjopkag==" workbookSpinCount="100000" lockStructure="1"/>
  <bookViews>
    <workbookView xWindow="0" yWindow="0" windowWidth="28800" windowHeight="1177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<sst xmlns="http://schemas.openxmlformats.org/spreadsheetml/2006/main" count="233" uniqueCount="117">
  <si>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</si>
  <si>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</si>
  <si>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</si>
  <si>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</si>
  <si>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</si>
  <si>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</si>
  <si>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</si>
  <si>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</si>
  <si>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</si>
  <si>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</si>
  <si>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</si>
  <si>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</si>
  <si>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</si>
  <si>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</si>
  <si>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</si>
  <si>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</si>
  <si>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</si>
  <si>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</si>
  <si>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</si>
  <si>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</si>
  <si>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</si>
  <si>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</si>
  <si>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</si>
  <si>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</si>
  <si>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</si>
  <si>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</si>
  <si>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</si>
  <si>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</si>
  <si>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</si>
  <si>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</si>
  <si>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</si>
  <si>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</si>
  <si>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</si>
  <si>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</si>
  <si>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</si>
  <si>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</si>
  <si>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</si>
  <si>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</si>
  <si>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</si>
  <si>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</si>
  <si>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</si>
  <si>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</si>
  <si>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</si>
  <si>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</si>
  <si>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</si>
  <si>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</si>
  <si>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</si>
  <si>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</si>
  <si>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</si>
  <si>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</si>
  <si>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</si>
  <si>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</si>
  <si>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</si>
  <si>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</si>
  <si>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</si>
  <si>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</si>
  <si>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</si>
  <si>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</si>
  <si>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</si>
  <si>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</si>
  <si>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</si>
  <si>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</si>
  <si>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</si>
  <si>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</si>
  <si>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</si>
  <si>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</si>
  <si>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</si>
  <si>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</si>
  <si>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</si>
  <si>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</si>
  <si>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</si>
  <si>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</si>
  <si>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</si>
  <si>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</si>
  <si>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</si>
  <si>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</si>
  <si>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</si>
  <si>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</si>
  <si>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</si>
  <si>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</si>
  <si>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</si>
  <si>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</si>
  <si>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</si>
  <si>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</si>
  <si>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</si>
  <si>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</si>
  <si>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</si>
  <si>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</si>
  <si>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</si>
  <si>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</si>
  <si>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</si>
  <si>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</si>
  <si>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</si>
  <si>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</si>
  <si>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</si>
  <si>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</si>
  <si>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蘭越町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</si>
  <si>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</si>
  <si>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</si>
  <si>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</si>
  <si>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</si>
  <si>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</si>
  <si>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</si>
  <si>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</si>
  <si>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</si>
  <si>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</si>
  <si>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</si>
  <si>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</si>
  <si>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</si>
  <si>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</si>
  <si>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</si>
  <si>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</si>
  <si>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</si>
  <si>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</si>
  <si>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漏水調査等を行い、老朽管の更新を計画的に進めることで、漏水修理等の維持管理費の削減にもつながることから、管路更新を計画的に進める必要があります。</t>
    <phoneticPr fontId="4"/>
  </si>
  <si>
    <t>　料金回収率及び施設利用率はいずれも類似団体の平均を上回っているものの、給水原価が類似団体より高く、有収率が類似団体の平均を下回っています。将来的には人口減少により給水収益が減少すると予測されることから、更なる経費の削減、料金回収率の向上に努めていく必要があります。また、計画的に老朽管の更新や適正な維持管理により、漏水防止対策を進め、今後の給水人口や水需要の動向に注意しながら、水道料金の見直しや老朽施設の更新を検討していく必要があります。</t>
    <rPh sb="6" eb="7">
      <t>オヨ</t>
    </rPh>
    <rPh sb="36" eb="38">
      <t>キュウスイ</t>
    </rPh>
    <rPh sb="38" eb="40">
      <t>ゲンカ</t>
    </rPh>
    <rPh sb="41" eb="43">
      <t>ルイジ</t>
    </rPh>
    <rPh sb="43" eb="45">
      <t>ダンタイ</t>
    </rPh>
    <rPh sb="47" eb="48">
      <t>タカ</t>
    </rPh>
    <rPh sb="50" eb="53">
      <t>ユウシュウリツ</t>
    </rPh>
    <phoneticPr fontId="4"/>
  </si>
  <si>
    <t>①収益的収支比率は６７．５％と前年より８.２％下回りました。主な要因として、公営企業法適用に伴い打切決算を行った関係上、水道使用料が１ヶ月分減少したことが挙げられます。次年度からは再び水道使用料は例年並みに戻る見込みですが、今後は維持管理費及び地方債償還金の増加が見込まれることから、更なる経費の削減や計画的な事業の取組み、料金回収向上に努めていく必要があります。
④簡易水道事業を開始してから５０年が経過しており、水道管の老朽化が進んできていることから、老朽管の更新を計画的に進めていく必要があります。企業債残高対給水収益比率は昨年度と比較し増加していますが、これは老朽管の更新に伴うもので、今後も年々増加することが見込まれます。
⑤⑥料金回収率は６５.９％と前年より約７.６％下回りました。経営に必要な経費を水道料金で賄うことができず、給水収益以外の収入からも賄われていることになります。今後も、地方債償還金が増加し給水単価が上がると予想されることから、更なる維持管理費等の経費削減、料金回収率向上に努めていく必要があります。
⑦⑧施設利用率は平均を上回っているが、有収率と比較すると施設の稼働状況がそのまま収益にはつながっておらず、要因の一つとして漏水が考えられます。今後は、老朽管の更新を計画的に進め、漏水量の削減に努めていきます。</t>
    <rPh sb="23" eb="24">
      <t>シタ</t>
    </rPh>
    <rPh sb="30" eb="31">
      <t>オモ</t>
    </rPh>
    <rPh sb="32" eb="34">
      <t>ヨウイン</t>
    </rPh>
    <rPh sb="38" eb="40">
      <t>コウエイ</t>
    </rPh>
    <rPh sb="40" eb="42">
      <t>キギョウ</t>
    </rPh>
    <rPh sb="42" eb="43">
      <t>ホウ</t>
    </rPh>
    <rPh sb="43" eb="45">
      <t>テキヨウ</t>
    </rPh>
    <rPh sb="46" eb="47">
      <t>トモナ</t>
    </rPh>
    <rPh sb="48" eb="50">
      <t>ウチキ</t>
    </rPh>
    <rPh sb="50" eb="52">
      <t>ケッサン</t>
    </rPh>
    <rPh sb="53" eb="54">
      <t>オコナ</t>
    </rPh>
    <rPh sb="56" eb="59">
      <t>カンケイジョウ</t>
    </rPh>
    <rPh sb="60" eb="62">
      <t>スイドウ</t>
    </rPh>
    <rPh sb="84" eb="87">
      <t>ジネンド</t>
    </rPh>
    <rPh sb="90" eb="91">
      <t>フタタ</t>
    </rPh>
    <rPh sb="92" eb="94">
      <t>スイドウ</t>
    </rPh>
    <rPh sb="98" eb="100">
      <t>レイネン</t>
    </rPh>
    <rPh sb="100" eb="101">
      <t>ナ</t>
    </rPh>
    <rPh sb="103" eb="104">
      <t>モド</t>
    </rPh>
    <rPh sb="105" eb="107">
      <t>ミコ</t>
    </rPh>
    <rPh sb="115" eb="117">
      <t>イジ</t>
    </rPh>
    <rPh sb="117" eb="120">
      <t>カンリヒ</t>
    </rPh>
    <rPh sb="120" eb="121">
      <t>オヨ</t>
    </rPh>
    <rPh sb="265" eb="267">
      <t>サクネン</t>
    </rPh>
    <rPh sb="267" eb="268">
      <t>ド</t>
    </rPh>
    <rPh sb="269" eb="271">
      <t>ヒカク</t>
    </rPh>
    <rPh sb="272" eb="274">
      <t>ゾウカ</t>
    </rPh>
    <rPh sb="340" eb="341">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</si>
</sst>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0.13</c:v>
                </c:pt>
                <c:pt idx="3">
                  <c:v>0</c:v>
                </c:pt>
                <c:pt idx="4" formatCode="#,##0.00;&quot;△&quot;#,##0.00;&quot;-&quot;">
                  <c:v>0.19</c:v>
                </c:pt>
              </c:numCache>
            </c:numRef>
          </c:val>
          <c:extLst>
            <c:ext xmlns:c16="http://schemas.microsoft.com/office/drawing/2014/chart" uri="{C3380CC4-5D6E-409C-BE32-E72D297353CC}">
              <c16:uniqueId val="{00000000-4235-45DC-9479-4CF9143D0F1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4235-45DC-9479-4CF9143D0F1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66.77</c:v>
                </c:pt>
                <c:pt idx="1">
                  <c:v>67.62</c:v>
                </c:pt>
                <c:pt idx="2">
                  <c:v>67.63</c:v>
                </c:pt>
                <c:pt idx="3">
                  <c:v>66.7</c:v>
                </c:pt>
                <c:pt idx="4">
                  <c:v>65.72</c:v>
                </c:pt>
              </c:numCache>
            </c:numRef>
          </c:val>
          <c:extLst>
            <c:ext xmlns:c16="http://schemas.microsoft.com/office/drawing/2014/chart" uri="{C3380CC4-5D6E-409C-BE32-E72D297353CC}">
              <c16:uniqueId val="{00000000-F86C-4296-92C7-BD683610766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F86C-4296-92C7-BD683610766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59.32</c:v>
                </c:pt>
                <c:pt idx="1">
                  <c:v>60.02</c:v>
                </c:pt>
                <c:pt idx="2">
                  <c:v>60</c:v>
                </c:pt>
                <c:pt idx="3">
                  <c:v>59.51</c:v>
                </c:pt>
                <c:pt idx="4">
                  <c:v>59</c:v>
                </c:pt>
              </c:numCache>
            </c:numRef>
          </c:val>
          <c:extLst>
            <c:ext xmlns:c16="http://schemas.microsoft.com/office/drawing/2014/chart" uri="{C3380CC4-5D6E-409C-BE32-E72D297353CC}">
              <c16:uniqueId val="{00000000-D6CE-46CC-9180-E893505C860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D6CE-46CC-9180-E893505C860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84.19</c:v>
                </c:pt>
                <c:pt idx="1">
                  <c:v>74.44</c:v>
                </c:pt>
                <c:pt idx="2">
                  <c:v>78.88</c:v>
                </c:pt>
                <c:pt idx="3">
                  <c:v>75.63</c:v>
                </c:pt>
                <c:pt idx="4">
                  <c:v>67.45</c:v>
                </c:pt>
              </c:numCache>
            </c:numRef>
          </c:val>
          <c:extLst>
            <c:ext xmlns:c16="http://schemas.microsoft.com/office/drawing/2014/chart" uri="{C3380CC4-5D6E-409C-BE32-E72D297353CC}">
              <c16:uniqueId val="{00000000-8CBC-4E32-93C2-620A213437B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8CBC-4E32-93C2-620A213437B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B9-41C3-8DB3-A7C583CCD53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B9-41C3-8DB3-A7C583CCD53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6-4705-8A80-1757A0094E9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6-4705-8A80-1757A0094E9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62-4E29-B130-1B3B685D3F7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62-4E29-B130-1B3B685D3F7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A-4E77-8E7A-CD875248A54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A-4E77-8E7A-CD875248A54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512.54999999999995</c:v>
                </c:pt>
                <c:pt idx="1">
                  <c:v>461.96</c:v>
                </c:pt>
                <c:pt idx="2">
                  <c:v>425.09</c:v>
                </c:pt>
                <c:pt idx="3">
                  <c:v>382.84</c:v>
                </c:pt>
                <c:pt idx="4">
                  <c:v>415.29</c:v>
                </c:pt>
              </c:numCache>
            </c:numRef>
          </c:val>
          <c:extLst>
            <c:ext xmlns:c16="http://schemas.microsoft.com/office/drawing/2014/chart" uri="{C3380CC4-5D6E-409C-BE32-E72D297353CC}">
              <c16:uniqueId val="{00000000-E1B5-4977-963E-36EB264FCEB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E1B5-4977-963E-36EB264FCEB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c:v>
                </c:pt>
                <c:pt idx="1">
                  <c:v>71.94</c:v>
                </c:pt>
                <c:pt idx="2">
                  <c:v>77.069999999999993</c:v>
                </c:pt>
                <c:pt idx="3">
                  <c:v>73.47</c:v>
                </c:pt>
                <c:pt idx="4">
                  <c:v>65.86</c:v>
                </c:pt>
              </c:numCache>
            </c:numRef>
          </c:val>
          <c:extLst>
            <c:ext xmlns:c16="http://schemas.microsoft.com/office/drawing/2014/chart" uri="{C3380CC4-5D6E-409C-BE32-E72D297353CC}">
              <c16:uniqueId val="{00000000-074A-4A3B-8EA6-D790CDBA353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074A-4A3B-8EA6-D790CDBA353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296.62</c:v>
                </c:pt>
                <c:pt idx="1">
                  <c:v>336.14</c:v>
                </c:pt>
                <c:pt idx="2">
                  <c:v>317.92</c:v>
                </c:pt>
                <c:pt idx="3">
                  <c:v>336.21</c:v>
                </c:pt>
                <c:pt idx="4">
                  <c:v>335.8</c:v>
                </c:pt>
              </c:numCache>
            </c:numRef>
          </c:val>
          <c:extLst>
            <c:ext xmlns:c16="http://schemas.microsoft.com/office/drawing/2014/chart" uri="{C3380CC4-5D6E-409C-BE32-E72D297353CC}">
              <c16:uniqueId val="{00000000-C2EF-4FA0-BEC9-E4A6B8E7B7A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C2EF-4FA0-BEC9-E4A6B8E7B7A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75" zoomScaleNormal="75" workbookViewId="0">
      <selection activeCell="Y86" sqref="Y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1" t="str">
        <f>データ!H6</f>
        <v>北海道　蘭越町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4493</v>
      </c>
      <c r="AM8" s="37"/>
      <c r="AN8" s="37"/>
      <c r="AO8" s="37"/>
      <c r="AP8" s="37"/>
      <c r="AQ8" s="37"/>
      <c r="AR8" s="37"/>
      <c r="AS8" s="37"/>
      <c r="AT8" s="38">
        <f>データ!$S$6</f>
        <v>449.78</v>
      </c>
      <c r="AU8" s="38"/>
      <c r="AV8" s="38"/>
      <c r="AW8" s="38"/>
      <c r="AX8" s="38"/>
      <c r="AY8" s="38"/>
      <c r="AZ8" s="38"/>
      <c r="BA8" s="38"/>
      <c r="BB8" s="38">
        <f>データ!$T$6</f>
        <v>9.99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c r="A10" s="2"/>
      <c r="B10" s="38" t="str">
        <f>データ!$N$6</f>
        <v>-</v>
      </c>
      <c r="C10" s="38"/>
      <c r="D10" s="38"/>
      <c r="E10" s="38"/>
      <c r="F10" s="38"/>
      <c r="G10" s="38"/>
      <c r="H10" s="38"/>
      <c r="I10" s="38" t="str">
        <f>データ!$O$6</f>
        <v>該当数値なし</v>
      </c>
      <c r="J10" s="38"/>
      <c r="K10" s="38"/>
      <c r="L10" s="38"/>
      <c r="M10" s="38"/>
      <c r="N10" s="38"/>
      <c r="O10" s="38"/>
      <c r="P10" s="38">
        <f>データ!$P$6</f>
        <v>91.86</v>
      </c>
      <c r="Q10" s="38"/>
      <c r="R10" s="38"/>
      <c r="S10" s="38"/>
      <c r="T10" s="38"/>
      <c r="U10" s="38"/>
      <c r="V10" s="38"/>
      <c r="W10" s="37">
        <f>データ!$Q$6</f>
        <v>4180</v>
      </c>
      <c r="X10" s="37"/>
      <c r="Y10" s="37"/>
      <c r="Z10" s="37"/>
      <c r="AA10" s="37"/>
      <c r="AB10" s="37"/>
      <c r="AC10" s="37"/>
      <c r="AD10" s="2"/>
      <c r="AE10" s="2"/>
      <c r="AF10" s="2"/>
      <c r="AG10" s="2"/>
      <c r="AH10" s="2"/>
      <c r="AI10" s="2"/>
      <c r="AJ10" s="2"/>
      <c r="AK10" s="2"/>
      <c r="AL10" s="37">
        <f>データ!$U$6</f>
        <v>4086</v>
      </c>
      <c r="AM10" s="37"/>
      <c r="AN10" s="37"/>
      <c r="AO10" s="37"/>
      <c r="AP10" s="37"/>
      <c r="AQ10" s="37"/>
      <c r="AR10" s="37"/>
      <c r="AS10" s="37"/>
      <c r="AT10" s="38">
        <f>データ!$V$6</f>
        <v>69.209999999999994</v>
      </c>
      <c r="AU10" s="38"/>
      <c r="AV10" s="38"/>
      <c r="AW10" s="38"/>
      <c r="AX10" s="38"/>
      <c r="AY10" s="38"/>
      <c r="AZ10" s="38"/>
      <c r="BA10" s="38"/>
      <c r="BB10" s="38">
        <f>データ!$W$6</f>
        <v>59.04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53eEJ5N9xj1cmcwURLuckQOraJp66kLYVHfmRH8TaRKVprhK01Xd+kwfjKDR+4zKHSDle/uyExiHH1rtKq/QOw==" saltValue="0NUrRWM5aTSCJlBBL30/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c r="A6" s="15" t="s">
        <v>95</v>
      </c>
      <c r="B6" s="20">
        <f>B7</f>
        <v>2022</v>
      </c>
      <c r="C6" s="20">
        <f t="shared" ref="C6:W6" si="3">C7</f>
        <v>13943</v>
      </c>
      <c r="D6" s="20">
        <f t="shared" si="3"/>
        <v>47</v>
      </c>
      <c r="E6" s="20">
        <f t="shared" si="3"/>
        <v>1</v>
      </c>
      <c r="F6" s="20">
        <f t="shared" si="3"/>
        <v>0</v>
      </c>
      <c r="G6" s="20">
        <f t="shared" si="3"/>
        <v>0</v>
      </c>
      <c r="H6" s="20" t="str">
        <f t="shared" si="3"/>
        <v>北海道　蘭越町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91.86</v>
      </c>
      <c r="Q6" s="21">
        <f t="shared" si="3"/>
        <v>4180</v>
      </c>
      <c r="R6" s="21">
        <f t="shared" si="3"/>
        <v>4493</v>
      </c>
      <c r="S6" s="21">
        <f t="shared" si="3"/>
        <v>449.78</v>
      </c>
      <c r="T6" s="21">
        <f t="shared" si="3"/>
        <v>9.99</v>
      </c>
      <c r="U6" s="21">
        <f t="shared" si="3"/>
        <v>4086</v>
      </c>
      <c r="V6" s="21">
        <f t="shared" si="3"/>
        <v>69.209999999999994</v>
      </c>
      <c r="W6" s="21">
        <f t="shared" si="3"/>
        <v>59.04</v>
      </c>
      <c r="X6" s="22">
        <f>IF(X7="",NA(),X7)</f>
        <v>84.19</v>
      </c>
      <c r="Y6" s="22">
        <f t="shared" ref="Y6:AG6" si="4">IF(Y7="",NA(),Y7)</f>
        <v>74.44</v>
      </c>
      <c r="Z6" s="22">
        <f t="shared" si="4"/>
        <v>78.88</v>
      </c>
      <c r="AA6" s="22">
        <f t="shared" si="4"/>
        <v>75.63</v>
      </c>
      <c r="AB6" s="22">
        <f t="shared" si="4"/>
        <v>67.45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512.54999999999995</v>
      </c>
      <c r="BF6" s="22">
        <f t="shared" ref="BF6:BN6" si="7">IF(BF7="",NA(),BF7)</f>
        <v>461.96</v>
      </c>
      <c r="BG6" s="22">
        <f t="shared" si="7"/>
        <v>425.09</v>
      </c>
      <c r="BH6" s="22">
        <f t="shared" si="7"/>
        <v>382.84</v>
      </c>
      <c r="BI6" s="22">
        <f t="shared" si="7"/>
        <v>415.29</v>
      </c>
      <c r="BJ6" s="22">
        <f t="shared" si="7"/>
        <v>1007.7</v>
      </c>
      <c r="BK6" s="22">
        <f t="shared" si="7"/>
        <v>1018.52</v>
      </c>
      <c r="BL6" s="22">
        <f t="shared" si="7"/>
        <v>949.61</v>
      </c>
      <c r="BM6" s="22">
        <f t="shared" si="7"/>
        <v>918.84</v>
      </c>
      <c r="BN6" s="22">
        <f t="shared" si="7"/>
        <v>955.49</v>
      </c>
      <c r="BO6" s="21" t="str">
        <f>IF(BO7="","",IF(BO7="-","【-】","【"&amp;SUBSTITUTE(TEXT(BO7,"#,##0.00"),"-","△")&amp;"】"))</f>
        <v>【982.48】</v>
      </c>
      <c r="BP6" s="22">
        <f>IF(BP7="",NA(),BP7)</f>
        <v>81</v>
      </c>
      <c r="BQ6" s="22">
        <f t="shared" ref="BQ6:BY6" si="8">IF(BQ7="",NA(),BQ7)</f>
        <v>71.94</v>
      </c>
      <c r="BR6" s="22">
        <f t="shared" si="8"/>
        <v>77.069999999999993</v>
      </c>
      <c r="BS6" s="22">
        <f t="shared" si="8"/>
        <v>73.47</v>
      </c>
      <c r="BT6" s="22">
        <f t="shared" si="8"/>
        <v>65.86</v>
      </c>
      <c r="BU6" s="22">
        <f t="shared" si="8"/>
        <v>59.22</v>
      </c>
      <c r="BV6" s="22">
        <f t="shared" si="8"/>
        <v>58.79</v>
      </c>
      <c r="BW6" s="22">
        <f t="shared" si="8"/>
        <v>58.41</v>
      </c>
      <c r="BX6" s="22">
        <f t="shared" si="8"/>
        <v>58.27</v>
      </c>
      <c r="BY6" s="22">
        <f t="shared" si="8"/>
        <v>55.15</v>
      </c>
      <c r="BZ6" s="21" t="str">
        <f>IF(BZ7="","",IF(BZ7="-","【-】","【"&amp;SUBSTITUTE(TEXT(BZ7,"#,##0.00"),"-","△")&amp;"】"))</f>
        <v>【50.61】</v>
      </c>
      <c r="CA6" s="22">
        <f>IF(CA7="",NA(),CA7)</f>
        <v>296.62</v>
      </c>
      <c r="CB6" s="22">
        <f t="shared" ref="CB6:CJ6" si="9">IF(CB7="",NA(),CB7)</f>
        <v>336.14</v>
      </c>
      <c r="CC6" s="22">
        <f t="shared" si="9"/>
        <v>317.92</v>
      </c>
      <c r="CD6" s="22">
        <f t="shared" si="9"/>
        <v>336.21</v>
      </c>
      <c r="CE6" s="22">
        <f t="shared" si="9"/>
        <v>335.8</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66.77</v>
      </c>
      <c r="CM6" s="22">
        <f t="shared" ref="CM6:CU6" si="10">IF(CM7="",NA(),CM7)</f>
        <v>67.62</v>
      </c>
      <c r="CN6" s="22">
        <f t="shared" si="10"/>
        <v>67.63</v>
      </c>
      <c r="CO6" s="22">
        <f t="shared" si="10"/>
        <v>66.7</v>
      </c>
      <c r="CP6" s="22">
        <f t="shared" si="10"/>
        <v>65.72</v>
      </c>
      <c r="CQ6" s="22">
        <f t="shared" si="10"/>
        <v>56.76</v>
      </c>
      <c r="CR6" s="22">
        <f t="shared" si="10"/>
        <v>56.04</v>
      </c>
      <c r="CS6" s="22">
        <f t="shared" si="10"/>
        <v>58.52</v>
      </c>
      <c r="CT6" s="22">
        <f t="shared" si="10"/>
        <v>58.88</v>
      </c>
      <c r="CU6" s="22">
        <f t="shared" si="10"/>
        <v>58.16</v>
      </c>
      <c r="CV6" s="21" t="str">
        <f>IF(CV7="","",IF(CV7="-","【-】","【"&amp;SUBSTITUTE(TEXT(CV7,"#,##0.00"),"-","△")&amp;"】"))</f>
        <v>【56.15】</v>
      </c>
      <c r="CW6" s="22">
        <f>IF(CW7="",NA(),CW7)</f>
        <v>59.32</v>
      </c>
      <c r="CX6" s="22">
        <f t="shared" ref="CX6:DF6" si="11">IF(CX7="",NA(),CX7)</f>
        <v>60.02</v>
      </c>
      <c r="CY6" s="22">
        <f t="shared" si="11"/>
        <v>60</v>
      </c>
      <c r="CZ6" s="22">
        <f t="shared" si="11"/>
        <v>59.51</v>
      </c>
      <c r="DA6" s="22">
        <f t="shared" si="11"/>
        <v>59</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0.13</v>
      </c>
      <c r="EG6" s="21">
        <f t="shared" si="14"/>
        <v>0</v>
      </c>
      <c r="EH6" s="22">
        <f t="shared" si="14"/>
        <v>0.19</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c r="A7" s="15"/>
      <c r="B7" s="24">
        <v>2022</v>
      </c>
      <c r="C7" s="24">
        <v>13943</v>
      </c>
      <c r="D7" s="24">
        <v>47</v>
      </c>
      <c r="E7" s="24">
        <v>1</v>
      </c>
      <c r="F7" s="24">
        <v>0</v>
      </c>
      <c r="G7" s="24">
        <v>0</v>
      </c>
      <c r="H7" s="24" t="s">
        <v>96</v>
      </c>
      <c r="I7" s="24" t="s">
        <v>97</v>
      </c>
      <c r="J7" s="24" t="s">
        <v>98</v>
      </c>
      <c r="K7" s="24" t="s">
        <v>99</v>
      </c>
      <c r="L7" s="24" t="s">
        <v>100</v>
      </c>
      <c r="M7" s="24" t="s">
        <v>101</v>
      </c>
      <c r="N7" s="25" t="s">
        <v>102</v>
      </c>
      <c r="O7" s="25" t="s">
        <v>103</v>
      </c>
      <c r="P7" s="25">
        <v>91.86</v>
      </c>
      <c r="Q7" s="25">
        <v>4180</v>
      </c>
      <c r="R7" s="25">
        <v>4493</v>
      </c>
      <c r="S7" s="25">
        <v>449.78</v>
      </c>
      <c r="T7" s="25">
        <v>9.99</v>
      </c>
      <c r="U7" s="25">
        <v>4086</v>
      </c>
      <c r="V7" s="25">
        <v>69.209999999999994</v>
      </c>
      <c r="W7" s="25">
        <v>59.04</v>
      </c>
      <c r="X7" s="25">
        <v>84.19</v>
      </c>
      <c r="Y7" s="25">
        <v>74.44</v>
      </c>
      <c r="Z7" s="25">
        <v>78.88</v>
      </c>
      <c r="AA7" s="25">
        <v>75.63</v>
      </c>
      <c r="AB7" s="25">
        <v>67.45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512.54999999999995</v>
      </c>
      <c r="BF7" s="25">
        <v>461.96</v>
      </c>
      <c r="BG7" s="25">
        <v>425.09</v>
      </c>
      <c r="BH7" s="25">
        <v>382.84</v>
      </c>
      <c r="BI7" s="25">
        <v>415.29</v>
      </c>
      <c r="BJ7" s="25">
        <v>1007.7</v>
      </c>
      <c r="BK7" s="25">
        <v>1018.52</v>
      </c>
      <c r="BL7" s="25">
        <v>949.61</v>
      </c>
      <c r="BM7" s="25">
        <v>918.84</v>
      </c>
      <c r="BN7" s="25">
        <v>955.49</v>
      </c>
      <c r="BO7" s="25">
        <v>982.48</v>
      </c>
      <c r="BP7" s="25">
        <v>81</v>
      </c>
      <c r="BQ7" s="25">
        <v>71.94</v>
      </c>
      <c r="BR7" s="25">
        <v>77.069999999999993</v>
      </c>
      <c r="BS7" s="25">
        <v>73.47</v>
      </c>
      <c r="BT7" s="25">
        <v>65.86</v>
      </c>
      <c r="BU7" s="25">
        <v>59.22</v>
      </c>
      <c r="BV7" s="25">
        <v>58.79</v>
      </c>
      <c r="BW7" s="25">
        <v>58.41</v>
      </c>
      <c r="BX7" s="25">
        <v>58.27</v>
      </c>
      <c r="BY7" s="25">
        <v>55.15</v>
      </c>
      <c r="BZ7" s="25">
        <v>50.61</v>
      </c>
      <c r="CA7" s="25">
        <v>296.62</v>
      </c>
      <c r="CB7" s="25">
        <v>336.14</v>
      </c>
      <c r="CC7" s="25">
        <v>317.92</v>
      </c>
      <c r="CD7" s="25">
        <v>336.21</v>
      </c>
      <c r="CE7" s="25">
        <v>335.8</v>
      </c>
      <c r="CF7" s="25">
        <v>292.89999999999998</v>
      </c>
      <c r="CG7" s="25">
        <v>298.25</v>
      </c>
      <c r="CH7" s="25">
        <v>303.27999999999997</v>
      </c>
      <c r="CI7" s="25">
        <v>303.81</v>
      </c>
      <c r="CJ7" s="25">
        <v>310.26</v>
      </c>
      <c r="CK7" s="25">
        <v>320.83</v>
      </c>
      <c r="CL7" s="25">
        <v>66.77</v>
      </c>
      <c r="CM7" s="25">
        <v>67.62</v>
      </c>
      <c r="CN7" s="25">
        <v>67.63</v>
      </c>
      <c r="CO7" s="25">
        <v>66.7</v>
      </c>
      <c r="CP7" s="25">
        <v>65.72</v>
      </c>
      <c r="CQ7" s="25">
        <v>56.76</v>
      </c>
      <c r="CR7" s="25">
        <v>56.04</v>
      </c>
      <c r="CS7" s="25">
        <v>58.52</v>
      </c>
      <c r="CT7" s="25">
        <v>58.88</v>
      </c>
      <c r="CU7" s="25">
        <v>58.16</v>
      </c>
      <c r="CV7" s="25">
        <v>56.15</v>
      </c>
      <c r="CW7" s="25">
        <v>59.32</v>
      </c>
      <c r="CX7" s="25">
        <v>60.02</v>
      </c>
      <c r="CY7" s="25">
        <v>60</v>
      </c>
      <c r="CZ7" s="25">
        <v>59.51</v>
      </c>
      <c r="DA7" s="25">
        <v>59</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0.13</v>
      </c>
      <c r="EG7" s="25">
        <v>0</v>
      </c>
      <c r="EH7" s="25">
        <v>0.19</v>
      </c>
      <c r="EI7" s="25">
        <v>0.53</v>
      </c>
      <c r="EJ7" s="25">
        <v>0.71</v>
      </c>
      <c r="EK7" s="25">
        <v>0.72</v>
      </c>
      <c r="EL7" s="25">
        <v>0.71</v>
      </c>
      <c r="EM7" s="25">
        <v>0.55000000000000004</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109</v>
      </c>
    </row>
    <row r="12" spans="1:144">
      <c r="B12">
        <v>1</v>
      </c>
      <c r="C12">
        <v>1</v>
      </c>
      <c r="D12">
        <v>2</v>
      </c>
      <c r="E12">
        <v>3</v>
      </c>
      <c r="F12">
        <v>4</v>
      </c>
      <c r="G12" t="s">
        <v>110</v>
      </c>
    </row>
    <row r="13" spans="1:144">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2024-01-25T09:01:47Z</cp:lastPrinted>
  <dcterms:created xsi:type="dcterms:W3CDTF">2023-12-05T01:03:42Z</dcterms:created>
  <dcterms:modified xsi:type="dcterms:W3CDTF">2024-01-25T09:01:49Z</dcterms:modified>
  <cp:category/>
</cp:coreProperties>
</file>